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80" windowWidth="19035" windowHeight="11700"/>
  </bookViews>
  <sheets>
    <sheet name="Primary Multi County Races" sheetId="1" r:id="rId1"/>
    <sheet name="Utah Leg Single" sheetId="2" r:id="rId2"/>
  </sheets>
  <calcPr calcId="145621"/>
</workbook>
</file>

<file path=xl/calcChain.xml><?xml version="1.0" encoding="utf-8"?>
<calcChain xmlns="http://schemas.openxmlformats.org/spreadsheetml/2006/main">
  <c r="D28" i="1" l="1"/>
  <c r="L36" i="2" l="1"/>
  <c r="K36" i="2"/>
  <c r="K35" i="2"/>
  <c r="D16" i="1" l="1"/>
  <c r="D16" i="2"/>
  <c r="P36" i="2" l="1"/>
  <c r="O36" i="2"/>
  <c r="N36" i="2"/>
  <c r="M36" i="2"/>
  <c r="J36" i="2"/>
  <c r="I36" i="2"/>
  <c r="H36" i="2"/>
  <c r="G36" i="2"/>
  <c r="O35" i="2"/>
  <c r="M35" i="2"/>
  <c r="I35" i="2"/>
  <c r="G35" i="2"/>
  <c r="E35" i="2"/>
  <c r="F36" i="2" s="1"/>
  <c r="F34" i="1"/>
  <c r="E34" i="1"/>
  <c r="D30" i="2"/>
  <c r="D29" i="2"/>
  <c r="D18" i="2"/>
  <c r="D12" i="2"/>
  <c r="E36" i="2" l="1"/>
  <c r="D10" i="2"/>
  <c r="D30" i="1" l="1"/>
  <c r="D18" i="1"/>
  <c r="D17" i="1"/>
  <c r="D17" i="2" s="1"/>
  <c r="D5" i="1"/>
  <c r="D5" i="2" s="1"/>
  <c r="D23" i="1"/>
  <c r="D23" i="2" s="1"/>
  <c r="D11" i="1"/>
  <c r="D11" i="2" s="1"/>
  <c r="E35" i="1"/>
  <c r="F36" i="1" s="1"/>
  <c r="C34" i="1"/>
  <c r="B34" i="1"/>
  <c r="D33" i="1"/>
  <c r="D33" i="2" s="1"/>
  <c r="D32" i="1"/>
  <c r="D32" i="2" s="1"/>
  <c r="C33" i="2"/>
  <c r="B33" i="2"/>
  <c r="C32" i="2"/>
  <c r="B32" i="2"/>
  <c r="D31" i="1"/>
  <c r="D31" i="2" s="1"/>
  <c r="C31" i="2"/>
  <c r="B31" i="2"/>
  <c r="D29" i="1"/>
  <c r="D28" i="2"/>
  <c r="C28" i="2"/>
  <c r="B28" i="2"/>
  <c r="D27" i="1"/>
  <c r="D27" i="2" s="1"/>
  <c r="C27" i="2"/>
  <c r="B27" i="2"/>
  <c r="D26" i="1"/>
  <c r="D26" i="2" s="1"/>
  <c r="C26" i="2"/>
  <c r="B26" i="2"/>
  <c r="D25" i="1"/>
  <c r="D25" i="2" s="1"/>
  <c r="C25" i="2"/>
  <c r="B25" i="2"/>
  <c r="D24" i="1"/>
  <c r="D24" i="2" s="1"/>
  <c r="C23" i="2"/>
  <c r="B23" i="2"/>
  <c r="D22" i="1"/>
  <c r="D22" i="2" s="1"/>
  <c r="C22" i="2"/>
  <c r="B22" i="2"/>
  <c r="D21" i="1"/>
  <c r="D21" i="2" s="1"/>
  <c r="C21" i="2"/>
  <c r="B21" i="2"/>
  <c r="D20" i="1"/>
  <c r="D20" i="2" s="1"/>
  <c r="D19" i="1"/>
  <c r="D19" i="2" s="1"/>
  <c r="C19" i="2"/>
  <c r="B19" i="2"/>
  <c r="C17" i="2"/>
  <c r="B17" i="2"/>
  <c r="D15" i="1"/>
  <c r="D15" i="2" s="1"/>
  <c r="C15" i="2"/>
  <c r="B15" i="2"/>
  <c r="D14" i="1"/>
  <c r="D14" i="2" s="1"/>
  <c r="C14" i="2"/>
  <c r="B14" i="2"/>
  <c r="B13" i="2"/>
  <c r="D12" i="1"/>
  <c r="C11" i="2"/>
  <c r="B11" i="2"/>
  <c r="B8" i="2"/>
  <c r="C5" i="2"/>
  <c r="B5" i="2"/>
  <c r="C6" i="2"/>
  <c r="B6" i="2"/>
  <c r="C7" i="2"/>
  <c r="B7" i="2"/>
  <c r="C9" i="2"/>
  <c r="B9" i="2"/>
  <c r="D10" i="1"/>
  <c r="D9" i="1"/>
  <c r="D9" i="2" s="1"/>
  <c r="D7" i="1"/>
  <c r="D7" i="2" s="1"/>
  <c r="D6" i="1"/>
  <c r="D6" i="2" s="1"/>
  <c r="D34" i="1" l="1"/>
  <c r="E36" i="1"/>
  <c r="C34" i="2"/>
  <c r="B34" i="2"/>
  <c r="D34" i="2" l="1"/>
</calcChain>
</file>

<file path=xl/sharedStrings.xml><?xml version="1.0" encoding="utf-8"?>
<sst xmlns="http://schemas.openxmlformats.org/spreadsheetml/2006/main" count="99" uniqueCount="61">
  <si>
    <t>COUNTY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</si>
  <si>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</si>
  <si>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</si>
  <si>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</si>
  <si>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</si>
  <si>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</si>
  <si>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</si>
  <si>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</si>
  <si>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</si>
  <si>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</si>
  <si>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</si>
  <si>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</si>
  <si>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</si>
  <si>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</si>
  <si>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</si>
  <si>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</si>
  <si>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</si>
  <si>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</si>
  <si>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</si>
  <si>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</si>
  <si>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</si>
  <si>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</si>
  <si>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</si>
  <si>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</si>
  <si>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</si>
  <si>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</si>
  <si>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</si>
  <si>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</si>
  <si>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</si>
  <si>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</si>
  <si>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TOTAL</t>
  </si>
  <si>
    <t>PERCENTAGE</t>
  </si>
  <si>
    <t>Registered Voters</t>
  </si>
  <si>
    <t>Total Ballots cast</t>
  </si>
  <si>
    <t>% of votes</t>
  </si>
  <si>
    <t>OFFICIAL RESULTS</t>
  </si>
  <si>
    <t>State Senate 28 Republican</t>
  </si>
  <si>
    <t>Evan J. Vickers</t>
  </si>
  <si>
    <t>Casey O. Anderson</t>
  </si>
  <si>
    <t>State House 60 Republican</t>
  </si>
  <si>
    <t>State House 72 Republican</t>
  </si>
  <si>
    <t>OFFICE SUM</t>
  </si>
  <si>
    <t>2014 PRIMARY SINGLE COUNTY RACES</t>
  </si>
  <si>
    <t>2014 PRIMARY ELECTION</t>
  </si>
  <si>
    <t>No primary</t>
  </si>
  <si>
    <t>State Senate 2 Republican</t>
  </si>
  <si>
    <t>State House 7 Republican</t>
  </si>
  <si>
    <t>State House 19 Republican</t>
  </si>
  <si>
    <t>State House 38 Democratic</t>
  </si>
  <si>
    <t>Raymond Ward</t>
  </si>
  <si>
    <t>Chet Loftis</t>
  </si>
  <si>
    <t>John Westwood</t>
  </si>
  <si>
    <t>Blake Cozzens</t>
  </si>
  <si>
    <t>Dana Layton</t>
  </si>
  <si>
    <t>Bradley Daw</t>
  </si>
  <si>
    <t>Justin Fawson</t>
  </si>
  <si>
    <t>Dan Deuel</t>
  </si>
  <si>
    <t>Chrystal Butterfield</t>
  </si>
  <si>
    <t>Elias McGraw</t>
  </si>
  <si>
    <t>Jacquie Nielsen</t>
  </si>
  <si>
    <t>George Chapman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</si>
</sst>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</font>
    <font>
      <b/>
      <sz val="12"/>
      <name val="Arial"/>
    </font>
    <font>
      <b/>
      <sz val="26"/>
      <name val="Arial"/>
    </font>
    <font>
      <b/>
      <sz val="24"/>
      <name val="Arial"/>
    </font>
    <font>
      <sz val="24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0" applyFont="1" applyBorder="1"/>
    <xf numFmtId="0" fontId="3" fillId="0" borderId="0" xfId="0" applyFont="1"/>
    <xf numFmtId="0" fontId="4" fillId="0" borderId="2" xfId="0" applyFont="1" applyBorder="1"/>
    <xf numFmtId="0" fontId="1" fillId="0" borderId="3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0" xfId="0" applyFont="1" applyFill="1" applyBorder="1"/>
    <xf numFmtId="10" fontId="3" fillId="2" borderId="5" xfId="0" applyNumberFormat="1" applyFont="1" applyFill="1" applyBorder="1"/>
    <xf numFmtId="0" fontId="4" fillId="2" borderId="2" xfId="0" applyFont="1" applyFill="1" applyBorder="1"/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3" fillId="2" borderId="2" xfId="0" applyFont="1" applyFill="1" applyBorder="1"/>
    <xf numFmtId="3" fontId="3" fillId="2" borderId="6" xfId="0" applyNumberFormat="1" applyFont="1" applyFill="1" applyBorder="1"/>
    <xf numFmtId="0" fontId="3" fillId="2" borderId="7" xfId="0" applyFont="1" applyFill="1" applyBorder="1"/>
    <xf numFmtId="10" fontId="3" fillId="2" borderId="2" xfId="0" applyNumberFormat="1" applyFont="1" applyFill="1" applyBorder="1"/>
    <xf numFmtId="3" fontId="3" fillId="2" borderId="4" xfId="0" applyNumberFormat="1" applyFont="1" applyFill="1" applyBorder="1"/>
    <xf numFmtId="3" fontId="3" fillId="2" borderId="0" xfId="0" applyNumberFormat="1" applyFont="1" applyFill="1" applyBorder="1"/>
    <xf numFmtId="3" fontId="3" fillId="2" borderId="7" xfId="0" applyNumberFormat="1" applyFont="1" applyFill="1" applyBorder="1"/>
    <xf numFmtId="3" fontId="3" fillId="2" borderId="8" xfId="0" applyNumberFormat="1" applyFont="1" applyFill="1" applyBorder="1"/>
    <xf numFmtId="3" fontId="3" fillId="2" borderId="9" xfId="0" applyNumberFormat="1" applyFont="1" applyFill="1" applyBorder="1"/>
    <xf numFmtId="10" fontId="3" fillId="2" borderId="10" xfId="0" applyNumberFormat="1" applyFont="1" applyFill="1" applyBorder="1"/>
    <xf numFmtId="3" fontId="2" fillId="2" borderId="9" xfId="0" applyNumberFormat="1" applyFont="1" applyFill="1" applyBorder="1"/>
    <xf numFmtId="3" fontId="2" fillId="2" borderId="8" xfId="0" applyNumberFormat="1" applyFont="1" applyFill="1" applyBorder="1"/>
    <xf numFmtId="10" fontId="2" fillId="2" borderId="10" xfId="0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3" fontId="3" fillId="0" borderId="2" xfId="0" applyNumberFormat="1" applyFont="1" applyFill="1" applyBorder="1"/>
    <xf numFmtId="3" fontId="3" fillId="3" borderId="2" xfId="0" applyNumberFormat="1" applyFont="1" applyFill="1" applyBorder="1"/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3" fontId="2" fillId="0" borderId="10" xfId="0" applyNumberFormat="1" applyFont="1" applyFill="1" applyBorder="1"/>
    <xf numFmtId="10" fontId="3" fillId="0" borderId="2" xfId="0" applyNumberFormat="1" applyFont="1" applyFill="1" applyBorder="1"/>
    <xf numFmtId="0" fontId="7" fillId="0" borderId="0" xfId="0" applyFont="1" applyAlignment="1"/>
    <xf numFmtId="3" fontId="3" fillId="4" borderId="2" xfId="0" applyNumberFormat="1" applyFont="1" applyFill="1" applyBorder="1"/>
    <xf numFmtId="3" fontId="3" fillId="4" borderId="0" xfId="0" applyNumberFormat="1" applyFont="1" applyFill="1" applyBorder="1"/>
    <xf numFmtId="10" fontId="3" fillId="4" borderId="2" xfId="0" applyNumberFormat="1" applyFont="1" applyFill="1" applyBorder="1"/>
    <xf numFmtId="3" fontId="2" fillId="4" borderId="4" xfId="0" applyNumberFormat="1" applyFont="1" applyFill="1" applyBorder="1"/>
    <xf numFmtId="3" fontId="2" fillId="4" borderId="6" xfId="0" applyNumberFormat="1" applyFont="1" applyFill="1" applyBorder="1"/>
    <xf numFmtId="3" fontId="3" fillId="4" borderId="7" xfId="0" applyNumberFormat="1" applyFont="1" applyFill="1" applyBorder="1"/>
    <xf numFmtId="0" fontId="6" fillId="0" borderId="0" xfId="0" applyFont="1" applyAlignment="1"/>
    <xf numFmtId="10" fontId="11" fillId="0" borderId="2" xfId="0" applyNumberFormat="1" applyFont="1" applyFill="1" applyBorder="1"/>
    <xf numFmtId="10" fontId="11" fillId="0" borderId="2" xfId="1" applyNumberFormat="1" applyFont="1" applyFill="1" applyBorder="1"/>
    <xf numFmtId="9" fontId="11" fillId="4" borderId="2" xfId="0" applyNumberFormat="1" applyFont="1" applyFill="1" applyBorder="1"/>
    <xf numFmtId="3" fontId="2" fillId="4" borderId="9" xfId="0" applyNumberFormat="1" applyFont="1" applyFill="1" applyBorder="1"/>
    <xf numFmtId="3" fontId="2" fillId="4" borderId="8" xfId="0" applyNumberFormat="1" applyFont="1" applyFill="1" applyBorder="1"/>
    <xf numFmtId="10" fontId="2" fillId="4" borderId="10" xfId="0" applyNumberFormat="1" applyFont="1" applyFill="1" applyBorder="1"/>
    <xf numFmtId="9" fontId="3" fillId="4" borderId="2" xfId="0" applyNumberFormat="1" applyFont="1" applyFill="1" applyBorder="1"/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0" fontId="8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3" fontId="3" fillId="2" borderId="2" xfId="0" applyNumberFormat="1" applyFont="1" applyFill="1" applyBorder="1"/>
    <xf numFmtId="3" fontId="2" fillId="4" borderId="2" xfId="0" applyNumberFormat="1" applyFont="1" applyFill="1" applyBorder="1"/>
    <xf numFmtId="0" fontId="0" fillId="4" borderId="2" xfId="0" applyFill="1" applyBorder="1"/>
    <xf numFmtId="3" fontId="3" fillId="2" borderId="2" xfId="0" applyNumberFormat="1" applyFont="1" applyFill="1" applyBorder="1" applyAlignment="1">
      <alignment horizontal="right"/>
    </xf>
    <xf numFmtId="3" fontId="2" fillId="2" borderId="2" xfId="0" applyNumberFormat="1" applyFont="1" applyFill="1" applyBorder="1"/>
    <xf numFmtId="10" fontId="2" fillId="2" borderId="2" xfId="0" applyNumberFormat="1" applyFont="1" applyFill="1" applyBorder="1"/>
    <xf numFmtId="3" fontId="11" fillId="0" borderId="2" xfId="0" applyNumberFormat="1" applyFont="1" applyFill="1" applyBorder="1"/>
    <xf numFmtId="0" fontId="5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3" fontId="2" fillId="4" borderId="3" xfId="0" applyNumberFormat="1" applyFont="1" applyFill="1" applyBorder="1" applyAlignment="1"/>
    <xf numFmtId="0" fontId="0" fillId="4" borderId="6" xfId="0" applyFill="1" applyBorder="1" applyAlignment="1"/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3" fontId="11" fillId="4" borderId="3" xfId="0" applyNumberFormat="1" applyFont="1" applyFill="1" applyBorder="1" applyAlignment="1">
      <alignment horizontal="center"/>
    </xf>
    <xf numFmtId="3" fontId="11" fillId="4" borderId="6" xfId="0" applyNumberFormat="1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6"/>
  <sheetViews>
    <sheetView tabSelected="1" zoomScale="75" workbookViewId="0">
      <selection activeCell="D18" sqref="D18"/>
    </sheetView>
  </sheetViews>
  <sheetFormatPr defaultRowHeight="12.75" x14ac:dyDescent="0.2"/>
  <cols>
    <col min="1" max="1" width="16" customWidth="1"/>
    <col min="2" max="2" width="16.42578125" customWidth="1"/>
    <col min="3" max="3" width="14.28515625" customWidth="1"/>
    <col min="4" max="4" width="14" customWidth="1"/>
    <col min="5" max="6" width="12.140625" customWidth="1"/>
  </cols>
  <sheetData>
    <row r="1" spans="1:6" ht="33.75" customHeight="1" x14ac:dyDescent="0.5">
      <c r="A1" s="60" t="s">
        <v>35</v>
      </c>
      <c r="B1" s="60"/>
      <c r="C1" s="60"/>
      <c r="D1" s="60"/>
      <c r="E1" s="60"/>
      <c r="F1" s="60"/>
    </row>
    <row r="2" spans="1:6" ht="33.75" customHeight="1" x14ac:dyDescent="0.5">
      <c r="A2" s="60" t="s">
        <v>43</v>
      </c>
      <c r="B2" s="60"/>
      <c r="C2" s="60"/>
      <c r="D2" s="60"/>
      <c r="E2" s="60"/>
      <c r="F2" s="60"/>
    </row>
    <row r="3" spans="1:6" ht="54" customHeight="1" x14ac:dyDescent="0.2">
      <c r="A3" s="2"/>
      <c r="D3" s="4"/>
      <c r="E3" s="61" t="s">
        <v>36</v>
      </c>
      <c r="F3" s="62"/>
    </row>
    <row r="4" spans="1:6" ht="31.5" x14ac:dyDescent="0.25">
      <c r="A4" s="3" t="s">
        <v>0</v>
      </c>
      <c r="B4" s="5" t="s">
        <v>32</v>
      </c>
      <c r="C4" s="27" t="s">
        <v>33</v>
      </c>
      <c r="D4" s="1" t="s">
        <v>34</v>
      </c>
      <c r="E4" s="31" t="s">
        <v>38</v>
      </c>
      <c r="F4" s="30" t="s">
        <v>37</v>
      </c>
    </row>
    <row r="5" spans="1:6" ht="15" customHeight="1" x14ac:dyDescent="0.2">
      <c r="A5" s="14" t="s">
        <v>1</v>
      </c>
      <c r="B5" s="15">
        <v>2014</v>
      </c>
      <c r="C5" s="16">
        <v>1141</v>
      </c>
      <c r="D5" s="17">
        <f t="shared" ref="D5:D33" si="0">C5/B5</f>
        <v>0.56653426017874875</v>
      </c>
      <c r="E5" s="29">
        <v>189</v>
      </c>
      <c r="F5" s="29">
        <v>869</v>
      </c>
    </row>
    <row r="6" spans="1:6" ht="15" x14ac:dyDescent="0.2">
      <c r="A6" s="14" t="s">
        <v>2</v>
      </c>
      <c r="B6" s="18">
        <v>24015</v>
      </c>
      <c r="C6" s="19">
        <v>4227</v>
      </c>
      <c r="D6" s="17">
        <f t="shared" si="0"/>
        <v>0.17601499063085571</v>
      </c>
      <c r="E6" s="35"/>
      <c r="F6" s="35"/>
    </row>
    <row r="7" spans="1:6" ht="15" x14ac:dyDescent="0.2">
      <c r="A7" s="14" t="s">
        <v>3</v>
      </c>
      <c r="B7" s="49">
        <v>61241</v>
      </c>
      <c r="C7" s="50">
        <v>5450</v>
      </c>
      <c r="D7" s="33">
        <f t="shared" si="0"/>
        <v>8.8992668310445611E-2</v>
      </c>
      <c r="E7" s="35"/>
      <c r="F7" s="35"/>
    </row>
    <row r="8" spans="1:6" ht="15.75" x14ac:dyDescent="0.25">
      <c r="A8" s="14" t="s">
        <v>4</v>
      </c>
      <c r="B8" s="38" t="s">
        <v>44</v>
      </c>
      <c r="C8" s="36"/>
      <c r="D8" s="37"/>
      <c r="E8" s="35"/>
      <c r="F8" s="35"/>
    </row>
    <row r="9" spans="1:6" ht="15" x14ac:dyDescent="0.2">
      <c r="A9" s="14" t="s">
        <v>5</v>
      </c>
      <c r="B9" s="15">
        <v>632</v>
      </c>
      <c r="C9" s="20">
        <v>306</v>
      </c>
      <c r="D9" s="17">
        <f t="shared" si="0"/>
        <v>0.48417721518987344</v>
      </c>
      <c r="E9" s="35"/>
      <c r="F9" s="35"/>
    </row>
    <row r="10" spans="1:6" ht="15" x14ac:dyDescent="0.2">
      <c r="A10" s="14" t="s">
        <v>6</v>
      </c>
      <c r="B10" s="49">
        <v>137128</v>
      </c>
      <c r="C10" s="50">
        <v>26460</v>
      </c>
      <c r="D10" s="33">
        <f t="shared" si="0"/>
        <v>0.19295840382708127</v>
      </c>
      <c r="E10" s="35"/>
      <c r="F10" s="35"/>
    </row>
    <row r="11" spans="1:6" ht="15" x14ac:dyDescent="0.2">
      <c r="A11" s="14" t="s">
        <v>7</v>
      </c>
      <c r="B11" s="15">
        <v>7683</v>
      </c>
      <c r="C11" s="20">
        <v>3347</v>
      </c>
      <c r="D11" s="17">
        <f t="shared" si="0"/>
        <v>0.43563712091630874</v>
      </c>
      <c r="E11" s="35"/>
      <c r="F11" s="35"/>
    </row>
    <row r="12" spans="1:6" ht="15" x14ac:dyDescent="0.2">
      <c r="A12" s="14" t="s">
        <v>8</v>
      </c>
      <c r="B12" s="18">
        <v>2817</v>
      </c>
      <c r="C12" s="19">
        <v>801</v>
      </c>
      <c r="D12" s="9">
        <f t="shared" si="0"/>
        <v>0.28434504792332266</v>
      </c>
      <c r="E12" s="35"/>
      <c r="F12" s="35"/>
    </row>
    <row r="13" spans="1:6" ht="15.75" x14ac:dyDescent="0.25">
      <c r="A13" s="14" t="s">
        <v>9</v>
      </c>
      <c r="B13" s="39" t="s">
        <v>44</v>
      </c>
      <c r="C13" s="40"/>
      <c r="D13" s="37"/>
      <c r="E13" s="35"/>
      <c r="F13" s="35"/>
    </row>
    <row r="14" spans="1:6" ht="15" x14ac:dyDescent="0.2">
      <c r="A14" s="14" t="s">
        <v>10</v>
      </c>
      <c r="B14" s="15">
        <v>1234</v>
      </c>
      <c r="C14" s="21">
        <v>634</v>
      </c>
      <c r="D14" s="17">
        <f t="shared" si="0"/>
        <v>0.51377633711507298</v>
      </c>
      <c r="E14" s="35"/>
      <c r="F14" s="35"/>
    </row>
    <row r="15" spans="1:6" ht="15" x14ac:dyDescent="0.2">
      <c r="A15" s="14" t="s">
        <v>11</v>
      </c>
      <c r="B15" s="18">
        <v>20424</v>
      </c>
      <c r="C15" s="19">
        <v>3818</v>
      </c>
      <c r="D15" s="9">
        <f t="shared" si="0"/>
        <v>0.18693693693693694</v>
      </c>
      <c r="E15" s="28">
        <v>972</v>
      </c>
      <c r="F15" s="28">
        <v>2835</v>
      </c>
    </row>
    <row r="16" spans="1:6" ht="15" x14ac:dyDescent="0.2">
      <c r="A16" s="14" t="s">
        <v>12</v>
      </c>
      <c r="B16" s="49">
        <v>2794</v>
      </c>
      <c r="C16" s="50">
        <v>672</v>
      </c>
      <c r="D16" s="33">
        <f>C16/B16</f>
        <v>0.24051539012168932</v>
      </c>
      <c r="E16" s="35"/>
      <c r="F16" s="35"/>
    </row>
    <row r="17" spans="1:6" ht="15" x14ac:dyDescent="0.2">
      <c r="A17" s="14" t="s">
        <v>13</v>
      </c>
      <c r="B17" s="18">
        <v>2404</v>
      </c>
      <c r="C17" s="19">
        <v>1029</v>
      </c>
      <c r="D17" s="9">
        <f t="shared" si="0"/>
        <v>0.42803660565723795</v>
      </c>
      <c r="E17" s="35"/>
      <c r="F17" s="35"/>
    </row>
    <row r="18" spans="1:6" ht="15" x14ac:dyDescent="0.2">
      <c r="A18" s="14" t="s">
        <v>14</v>
      </c>
      <c r="B18" s="49">
        <v>6259</v>
      </c>
      <c r="C18" s="50">
        <v>2149</v>
      </c>
      <c r="D18" s="33">
        <f t="shared" si="0"/>
        <v>0.34334558236139956</v>
      </c>
      <c r="E18" s="35"/>
      <c r="F18" s="35"/>
    </row>
    <row r="19" spans="1:6" ht="15" x14ac:dyDescent="0.2">
      <c r="A19" s="14" t="s">
        <v>15</v>
      </c>
      <c r="B19" s="18">
        <v>1219</v>
      </c>
      <c r="C19" s="19">
        <v>304</v>
      </c>
      <c r="D19" s="9">
        <f t="shared" si="0"/>
        <v>0.24938474159146842</v>
      </c>
      <c r="E19" s="35"/>
      <c r="F19" s="35"/>
    </row>
    <row r="20" spans="1:6" ht="15" x14ac:dyDescent="0.2">
      <c r="A20" s="14" t="s">
        <v>16</v>
      </c>
      <c r="B20" s="15">
        <v>926</v>
      </c>
      <c r="C20" s="20">
        <v>484</v>
      </c>
      <c r="D20" s="17">
        <f t="shared" si="0"/>
        <v>0.52267818574514036</v>
      </c>
      <c r="E20" s="35"/>
      <c r="F20" s="35"/>
    </row>
    <row r="21" spans="1:6" ht="15" x14ac:dyDescent="0.2">
      <c r="A21" s="14" t="s">
        <v>17</v>
      </c>
      <c r="B21" s="7">
        <v>1264</v>
      </c>
      <c r="C21" s="8">
        <v>596</v>
      </c>
      <c r="D21" s="17">
        <f t="shared" si="0"/>
        <v>0.47151898734177217</v>
      </c>
      <c r="E21" s="35"/>
      <c r="F21" s="35"/>
    </row>
    <row r="22" spans="1:6" ht="15" x14ac:dyDescent="0.2">
      <c r="A22" s="14" t="s">
        <v>18</v>
      </c>
      <c r="B22" s="49">
        <v>434970</v>
      </c>
      <c r="C22" s="50">
        <v>42354</v>
      </c>
      <c r="D22" s="33">
        <f t="shared" si="0"/>
        <v>9.7372232567763298E-2</v>
      </c>
      <c r="E22" s="35"/>
      <c r="F22" s="35"/>
    </row>
    <row r="23" spans="1:6" ht="15" x14ac:dyDescent="0.2">
      <c r="A23" s="14" t="s">
        <v>19</v>
      </c>
      <c r="B23" s="18">
        <v>1907</v>
      </c>
      <c r="C23" s="19">
        <v>1017</v>
      </c>
      <c r="D23" s="9">
        <f t="shared" si="0"/>
        <v>0.53329837441006822</v>
      </c>
      <c r="E23" s="35"/>
      <c r="F23" s="35"/>
    </row>
    <row r="24" spans="1:6" ht="15" x14ac:dyDescent="0.2">
      <c r="A24" s="14" t="s">
        <v>20</v>
      </c>
      <c r="B24" s="15">
        <v>10669</v>
      </c>
      <c r="C24" s="20">
        <v>3736</v>
      </c>
      <c r="D24" s="17">
        <f t="shared" si="0"/>
        <v>0.3501733995688443</v>
      </c>
      <c r="E24" s="35"/>
      <c r="F24" s="35"/>
    </row>
    <row r="25" spans="1:6" ht="15" x14ac:dyDescent="0.2">
      <c r="A25" s="14" t="s">
        <v>21</v>
      </c>
      <c r="B25" s="18">
        <v>8847</v>
      </c>
      <c r="C25" s="19">
        <v>3864</v>
      </c>
      <c r="D25" s="9">
        <f t="shared" si="0"/>
        <v>0.43675822312648355</v>
      </c>
      <c r="E25" s="35"/>
      <c r="F25" s="35"/>
    </row>
    <row r="26" spans="1:6" ht="15" x14ac:dyDescent="0.2">
      <c r="A26" s="14" t="s">
        <v>22</v>
      </c>
      <c r="B26" s="15">
        <v>4122</v>
      </c>
      <c r="C26" s="20">
        <v>333</v>
      </c>
      <c r="D26" s="17">
        <f t="shared" si="0"/>
        <v>8.0786026200873357E-2</v>
      </c>
      <c r="E26" s="35"/>
      <c r="F26" s="35"/>
    </row>
    <row r="27" spans="1:6" ht="15" x14ac:dyDescent="0.2">
      <c r="A27" s="14" t="s">
        <v>23</v>
      </c>
      <c r="B27" s="18">
        <v>23835</v>
      </c>
      <c r="C27" s="19">
        <v>2920</v>
      </c>
      <c r="D27" s="9">
        <f t="shared" si="0"/>
        <v>0.12250891546045731</v>
      </c>
      <c r="E27" s="35"/>
      <c r="F27" s="35"/>
    </row>
    <row r="28" spans="1:6" ht="15" x14ac:dyDescent="0.2">
      <c r="A28" s="14" t="s">
        <v>24</v>
      </c>
      <c r="B28" s="49">
        <v>13509</v>
      </c>
      <c r="C28" s="50">
        <v>4319</v>
      </c>
      <c r="D28" s="33">
        <f>C28/B28</f>
        <v>0.31971278406987935</v>
      </c>
      <c r="E28" s="35"/>
      <c r="F28" s="35"/>
    </row>
    <row r="29" spans="1:6" ht="15" x14ac:dyDescent="0.2">
      <c r="A29" s="14" t="s">
        <v>25</v>
      </c>
      <c r="B29" s="15">
        <v>244391</v>
      </c>
      <c r="C29" s="20">
        <v>18739</v>
      </c>
      <c r="D29" s="17">
        <f t="shared" si="0"/>
        <v>7.6676309684071839E-2</v>
      </c>
      <c r="E29" s="35"/>
      <c r="F29" s="35"/>
    </row>
    <row r="30" spans="1:6" ht="15" x14ac:dyDescent="0.2">
      <c r="A30" s="14" t="s">
        <v>26</v>
      </c>
      <c r="B30" s="22">
        <v>12542</v>
      </c>
      <c r="C30" s="21">
        <v>1343</v>
      </c>
      <c r="D30" s="23">
        <f t="shared" si="0"/>
        <v>0.10708021049274438</v>
      </c>
      <c r="E30" s="35"/>
      <c r="F30" s="35"/>
    </row>
    <row r="31" spans="1:6" ht="15" x14ac:dyDescent="0.2">
      <c r="A31" s="14" t="s">
        <v>27</v>
      </c>
      <c r="B31" s="18">
        <v>65545</v>
      </c>
      <c r="C31" s="19">
        <v>12204</v>
      </c>
      <c r="D31" s="9">
        <f t="shared" si="0"/>
        <v>0.18619269204363414</v>
      </c>
      <c r="E31" s="28">
        <v>1495</v>
      </c>
      <c r="F31" s="28">
        <v>1686</v>
      </c>
    </row>
    <row r="32" spans="1:6" ht="15" x14ac:dyDescent="0.2">
      <c r="A32" s="14" t="s">
        <v>28</v>
      </c>
      <c r="B32" s="15">
        <v>1541</v>
      </c>
      <c r="C32" s="20">
        <v>464</v>
      </c>
      <c r="D32" s="17">
        <f t="shared" si="0"/>
        <v>0.30110317975340689</v>
      </c>
      <c r="E32" s="35"/>
      <c r="F32" s="35"/>
    </row>
    <row r="33" spans="1:6" ht="15" x14ac:dyDescent="0.2">
      <c r="A33" s="14" t="s">
        <v>29</v>
      </c>
      <c r="B33" s="15">
        <v>93877</v>
      </c>
      <c r="C33" s="20">
        <v>5980</v>
      </c>
      <c r="D33" s="17">
        <f t="shared" si="0"/>
        <v>6.3700373893498946E-2</v>
      </c>
      <c r="E33" s="35"/>
      <c r="F33" s="35"/>
    </row>
    <row r="34" spans="1:6" ht="15.75" x14ac:dyDescent="0.25">
      <c r="A34" s="13" t="s">
        <v>30</v>
      </c>
      <c r="B34" s="24">
        <f>SUM(B5:B33)</f>
        <v>1187809</v>
      </c>
      <c r="C34" s="25">
        <f>SUM(C5:C33)</f>
        <v>148691</v>
      </c>
      <c r="D34" s="26">
        <f>C34/B34</f>
        <v>0.12518090029625975</v>
      </c>
      <c r="E34" s="32">
        <f>SUM(E31,E15,E5)</f>
        <v>2656</v>
      </c>
      <c r="F34" s="32">
        <f>SUM(F31,F15,F5)</f>
        <v>5390</v>
      </c>
    </row>
    <row r="35" spans="1:6" ht="15.75" x14ac:dyDescent="0.25">
      <c r="A35" s="13" t="s">
        <v>41</v>
      </c>
      <c r="B35" s="45"/>
      <c r="C35" s="46"/>
      <c r="D35" s="47"/>
      <c r="E35" s="63">
        <f>E34+F34</f>
        <v>8046</v>
      </c>
      <c r="F35" s="64"/>
    </row>
    <row r="36" spans="1:6" ht="15.75" x14ac:dyDescent="0.25">
      <c r="A36" s="3" t="s">
        <v>31</v>
      </c>
      <c r="B36" s="48"/>
      <c r="C36" s="48"/>
      <c r="D36" s="48"/>
      <c r="E36" s="33">
        <f>E34/E35</f>
        <v>0.33010191399453143</v>
      </c>
      <c r="F36" s="33">
        <f>F34/E35</f>
        <v>0.66989808600546852</v>
      </c>
    </row>
  </sheetData>
  <mergeCells count="4">
    <mergeCell ref="A1:F1"/>
    <mergeCell ref="A2:F2"/>
    <mergeCell ref="E3:F3"/>
    <mergeCell ref="E35:F35"/>
  </mergeCells>
  <phoneticPr fontId="0" type="noConversion"/>
  <pageMargins left="0.57999999999999996" right="0.36" top="1" bottom="1" header="0.5" footer="0.5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40"/>
  <sheetViews>
    <sheetView zoomScale="75" workbookViewId="0">
      <selection activeCell="S22" sqref="S22"/>
    </sheetView>
  </sheetViews>
  <sheetFormatPr defaultRowHeight="12.75" x14ac:dyDescent="0.2"/>
  <cols>
    <col min="1" max="2" width="16.42578125" customWidth="1"/>
    <col min="3" max="3" width="14.28515625" customWidth="1"/>
    <col min="4" max="4" width="13.85546875" customWidth="1"/>
    <col min="5" max="6" width="12.140625" customWidth="1"/>
    <col min="7" max="7" width="11.28515625" customWidth="1"/>
    <col min="8" max="8" width="12.42578125" customWidth="1"/>
    <col min="9" max="10" width="12.140625" customWidth="1"/>
    <col min="11" max="11" width="12.28515625" customWidth="1"/>
    <col min="12" max="12" width="12.140625" customWidth="1"/>
    <col min="13" max="13" width="11.28515625" customWidth="1"/>
    <col min="14" max="14" width="12.42578125" customWidth="1"/>
    <col min="15" max="16" width="12.140625" customWidth="1"/>
  </cols>
  <sheetData>
    <row r="1" spans="1:18" ht="30" x14ac:dyDescent="0.4">
      <c r="A1" s="41" t="s">
        <v>35</v>
      </c>
      <c r="B1" s="41"/>
      <c r="C1" s="41"/>
      <c r="D1" s="41"/>
      <c r="E1" s="41"/>
      <c r="F1" s="41"/>
      <c r="L1" s="67"/>
      <c r="M1" s="67"/>
      <c r="N1" s="67"/>
      <c r="O1" s="67"/>
      <c r="P1" s="67"/>
      <c r="Q1" s="67"/>
      <c r="R1" s="67"/>
    </row>
    <row r="2" spans="1:18" ht="30" x14ac:dyDescent="0.4">
      <c r="A2" s="41" t="s">
        <v>42</v>
      </c>
      <c r="B2" s="34"/>
      <c r="C2" s="34"/>
      <c r="D2" s="34"/>
      <c r="E2" s="34"/>
      <c r="F2" s="34"/>
      <c r="L2" s="67"/>
      <c r="M2" s="68"/>
      <c r="N2" s="68"/>
      <c r="O2" s="68"/>
      <c r="P2" s="68"/>
      <c r="Q2" s="68"/>
      <c r="R2" s="68"/>
    </row>
    <row r="3" spans="1:18" ht="54" customHeight="1" x14ac:dyDescent="0.2">
      <c r="A3" s="2"/>
      <c r="D3" s="4"/>
      <c r="E3" s="65" t="s">
        <v>45</v>
      </c>
      <c r="F3" s="66"/>
      <c r="G3" s="65" t="s">
        <v>46</v>
      </c>
      <c r="H3" s="66"/>
      <c r="I3" s="65" t="s">
        <v>47</v>
      </c>
      <c r="J3" s="66"/>
      <c r="K3" s="65" t="s">
        <v>48</v>
      </c>
      <c r="L3" s="66"/>
      <c r="M3" s="65" t="s">
        <v>39</v>
      </c>
      <c r="N3" s="66"/>
      <c r="O3" s="65" t="s">
        <v>40</v>
      </c>
      <c r="P3" s="66"/>
    </row>
    <row r="4" spans="1:18" ht="31.5" x14ac:dyDescent="0.25">
      <c r="A4" s="10" t="s">
        <v>0</v>
      </c>
      <c r="B4" s="11" t="s">
        <v>32</v>
      </c>
      <c r="C4" s="12" t="s">
        <v>33</v>
      </c>
      <c r="D4" s="13" t="s">
        <v>34</v>
      </c>
      <c r="E4" s="51" t="s">
        <v>59</v>
      </c>
      <c r="F4" s="52" t="s">
        <v>60</v>
      </c>
      <c r="G4" s="52" t="s">
        <v>55</v>
      </c>
      <c r="H4" s="51" t="s">
        <v>56</v>
      </c>
      <c r="I4" s="52" t="s">
        <v>49</v>
      </c>
      <c r="J4" s="51" t="s">
        <v>50</v>
      </c>
      <c r="K4" s="52" t="s">
        <v>57</v>
      </c>
      <c r="L4" s="51" t="s">
        <v>58</v>
      </c>
      <c r="M4" s="52" t="s">
        <v>53</v>
      </c>
      <c r="N4" s="51" t="s">
        <v>54</v>
      </c>
      <c r="O4" s="52" t="s">
        <v>51</v>
      </c>
      <c r="P4" s="51" t="s">
        <v>52</v>
      </c>
    </row>
    <row r="5" spans="1:18" ht="15" x14ac:dyDescent="0.2">
      <c r="A5" s="14" t="s">
        <v>1</v>
      </c>
      <c r="B5" s="53">
        <f>'Primary Multi County Races'!B5</f>
        <v>2014</v>
      </c>
      <c r="C5" s="14">
        <f>'Primary Multi County Races'!C5</f>
        <v>1141</v>
      </c>
      <c r="D5" s="17">
        <f>'Primary Multi County Races'!D5</f>
        <v>0.56653426017874875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8" ht="15" x14ac:dyDescent="0.2">
      <c r="A6" s="14" t="s">
        <v>2</v>
      </c>
      <c r="B6" s="53">
        <f>'Primary Multi County Races'!B6</f>
        <v>24015</v>
      </c>
      <c r="C6" s="53">
        <f>'Primary Multi County Races'!C6</f>
        <v>4227</v>
      </c>
      <c r="D6" s="17">
        <f>'Primary Multi County Races'!D6</f>
        <v>0.17601499063085571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8" ht="15" x14ac:dyDescent="0.2">
      <c r="A7" s="14" t="s">
        <v>3</v>
      </c>
      <c r="B7" s="28">
        <f>'Primary Multi County Races'!B7</f>
        <v>61241</v>
      </c>
      <c r="C7" s="28">
        <f>'Primary Multi County Races'!C7</f>
        <v>5450</v>
      </c>
      <c r="D7" s="33">
        <f>'Primary Multi County Races'!D7</f>
        <v>8.8992668310445611E-2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8" ht="15.75" x14ac:dyDescent="0.25">
      <c r="A8" s="14" t="s">
        <v>4</v>
      </c>
      <c r="B8" s="54" t="str">
        <f>'Primary Multi County Races'!B8</f>
        <v>No primary</v>
      </c>
      <c r="C8" s="35"/>
      <c r="D8" s="3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8" ht="15" x14ac:dyDescent="0.2">
      <c r="A9" s="14" t="s">
        <v>5</v>
      </c>
      <c r="B9" s="53">
        <f>'Primary Multi County Races'!B9</f>
        <v>632</v>
      </c>
      <c r="C9" s="53">
        <f>'Primary Multi County Races'!C9</f>
        <v>306</v>
      </c>
      <c r="D9" s="17">
        <f>'Primary Multi County Races'!D9</f>
        <v>0.48417721518987344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8" ht="15" x14ac:dyDescent="0.2">
      <c r="A10" s="14" t="s">
        <v>6</v>
      </c>
      <c r="B10" s="28">
        <v>137128</v>
      </c>
      <c r="C10" s="28">
        <v>26460</v>
      </c>
      <c r="D10" s="33">
        <f>C10/B10</f>
        <v>0.19295840382708127</v>
      </c>
      <c r="E10" s="35"/>
      <c r="F10" s="35"/>
      <c r="G10" s="35"/>
      <c r="H10" s="35"/>
      <c r="I10" s="28">
        <v>2984</v>
      </c>
      <c r="J10" s="28">
        <v>2773</v>
      </c>
      <c r="K10" s="35"/>
      <c r="L10" s="35"/>
      <c r="M10" s="35"/>
      <c r="N10" s="35"/>
      <c r="O10" s="35"/>
      <c r="P10" s="35"/>
    </row>
    <row r="11" spans="1:18" ht="15" x14ac:dyDescent="0.2">
      <c r="A11" s="14" t="s">
        <v>7</v>
      </c>
      <c r="B11" s="53">
        <f>'Primary Multi County Races'!B11</f>
        <v>7683</v>
      </c>
      <c r="C11" s="53">
        <f>'Primary Multi County Races'!C11</f>
        <v>3347</v>
      </c>
      <c r="D11" s="17">
        <f>'Primary Multi County Races'!D11</f>
        <v>0.43563712091630874</v>
      </c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8" ht="15" x14ac:dyDescent="0.2">
      <c r="A12" s="14" t="s">
        <v>8</v>
      </c>
      <c r="B12" s="53">
        <v>2817</v>
      </c>
      <c r="C12" s="53">
        <v>801</v>
      </c>
      <c r="D12" s="17">
        <f>C12/B12</f>
        <v>0.28434504792332266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</row>
    <row r="13" spans="1:18" ht="15.75" x14ac:dyDescent="0.25">
      <c r="A13" s="14" t="s">
        <v>9</v>
      </c>
      <c r="B13" s="54" t="str">
        <f>'Primary Multi County Races'!B13</f>
        <v>No primary</v>
      </c>
      <c r="C13" s="35"/>
      <c r="D13" s="37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8" ht="15" x14ac:dyDescent="0.2">
      <c r="A14" s="14" t="s">
        <v>10</v>
      </c>
      <c r="B14" s="53">
        <f>'Primary Multi County Races'!B14</f>
        <v>1234</v>
      </c>
      <c r="C14" s="53">
        <f>'Primary Multi County Races'!C14</f>
        <v>634</v>
      </c>
      <c r="D14" s="17">
        <f>'Primary Multi County Races'!D14</f>
        <v>0.51377633711507298</v>
      </c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1:18" ht="15" x14ac:dyDescent="0.2">
      <c r="A15" s="14" t="s">
        <v>11</v>
      </c>
      <c r="B15" s="53">
        <f>'Primary Multi County Races'!B15</f>
        <v>20424</v>
      </c>
      <c r="C15" s="53">
        <f>'Primary Multi County Races'!C15</f>
        <v>3818</v>
      </c>
      <c r="D15" s="17">
        <f>'Primary Multi County Races'!D15</f>
        <v>0.18693693693693694</v>
      </c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28">
        <v>2084</v>
      </c>
      <c r="P15" s="28">
        <v>820</v>
      </c>
    </row>
    <row r="16" spans="1:18" ht="15" x14ac:dyDescent="0.2">
      <c r="A16" s="14" t="s">
        <v>12</v>
      </c>
      <c r="B16" s="28">
        <v>2749</v>
      </c>
      <c r="C16" s="28">
        <v>672</v>
      </c>
      <c r="D16" s="33">
        <f>C16/B16</f>
        <v>0.24445252819206983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55"/>
      <c r="P16" s="35"/>
    </row>
    <row r="17" spans="1:16" ht="15" x14ac:dyDescent="0.2">
      <c r="A17" s="14" t="s">
        <v>13</v>
      </c>
      <c r="B17" s="53">
        <f>'Primary Multi County Races'!B17</f>
        <v>2404</v>
      </c>
      <c r="C17" s="53">
        <f>'Primary Multi County Races'!C17</f>
        <v>1029</v>
      </c>
      <c r="D17" s="17">
        <f>'Primary Multi County Races'!D17</f>
        <v>0.42803660565723795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</row>
    <row r="18" spans="1:16" ht="15" x14ac:dyDescent="0.2">
      <c r="A18" s="14" t="s">
        <v>14</v>
      </c>
      <c r="B18" s="53">
        <v>6259</v>
      </c>
      <c r="C18" s="53">
        <v>2149</v>
      </c>
      <c r="D18" s="17">
        <f>C18/B18</f>
        <v>0.34334558236139956</v>
      </c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</row>
    <row r="19" spans="1:16" ht="15" x14ac:dyDescent="0.2">
      <c r="A19" s="14" t="s">
        <v>15</v>
      </c>
      <c r="B19" s="53">
        <f>'Primary Multi County Races'!B19</f>
        <v>1219</v>
      </c>
      <c r="C19" s="53">
        <f>'Primary Multi County Races'!C19</f>
        <v>304</v>
      </c>
      <c r="D19" s="17">
        <f>'Primary Multi County Races'!D19</f>
        <v>0.24938474159146842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6" ht="15" x14ac:dyDescent="0.2">
      <c r="A20" s="14" t="s">
        <v>16</v>
      </c>
      <c r="B20" s="53">
        <v>926</v>
      </c>
      <c r="C20" s="53">
        <v>484</v>
      </c>
      <c r="D20" s="17">
        <f>'Primary Multi County Races'!D20</f>
        <v>0.52267818574514036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</row>
    <row r="21" spans="1:16" ht="15" x14ac:dyDescent="0.2">
      <c r="A21" s="14" t="s">
        <v>17</v>
      </c>
      <c r="B21" s="56">
        <f>'Primary Multi County Races'!B21</f>
        <v>1264</v>
      </c>
      <c r="C21" s="14">
        <f>'Primary Multi County Races'!C21</f>
        <v>596</v>
      </c>
      <c r="D21" s="17">
        <f>'Primary Multi County Races'!D21</f>
        <v>0.47151898734177217</v>
      </c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</row>
    <row r="22" spans="1:16" ht="15" x14ac:dyDescent="0.2">
      <c r="A22" s="14" t="s">
        <v>18</v>
      </c>
      <c r="B22" s="28">
        <f>'Primary Multi County Races'!B22</f>
        <v>434970</v>
      </c>
      <c r="C22" s="28">
        <f>'Primary Multi County Races'!C22</f>
        <v>42354</v>
      </c>
      <c r="D22" s="33">
        <f>'Primary Multi County Races'!D22</f>
        <v>9.7372232567763298E-2</v>
      </c>
      <c r="E22" s="28">
        <v>1012</v>
      </c>
      <c r="F22" s="28">
        <v>666</v>
      </c>
      <c r="G22" s="35"/>
      <c r="H22" s="35"/>
      <c r="I22" s="35"/>
      <c r="J22" s="35"/>
      <c r="K22" s="28">
        <v>169</v>
      </c>
      <c r="L22" s="28">
        <v>91</v>
      </c>
      <c r="M22" s="35"/>
      <c r="N22" s="35"/>
      <c r="O22" s="35"/>
      <c r="P22" s="35"/>
    </row>
    <row r="23" spans="1:16" ht="15" x14ac:dyDescent="0.2">
      <c r="A23" s="14" t="s">
        <v>19</v>
      </c>
      <c r="B23" s="53">
        <f>'Primary Multi County Races'!B23</f>
        <v>1907</v>
      </c>
      <c r="C23" s="53">
        <f>'Primary Multi County Races'!C23</f>
        <v>1017</v>
      </c>
      <c r="D23" s="17">
        <f>'Primary Multi County Races'!D23</f>
        <v>0.53329837441006822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pans="1:16" ht="15" x14ac:dyDescent="0.2">
      <c r="A24" s="14" t="s">
        <v>20</v>
      </c>
      <c r="B24" s="53">
        <v>10669</v>
      </c>
      <c r="C24" s="53">
        <v>3736</v>
      </c>
      <c r="D24" s="17">
        <f>'Primary Multi County Races'!D24</f>
        <v>0.3501733995688443</v>
      </c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</row>
    <row r="25" spans="1:16" ht="15" x14ac:dyDescent="0.2">
      <c r="A25" s="14" t="s">
        <v>21</v>
      </c>
      <c r="B25" s="53">
        <f>'Primary Multi County Races'!B25</f>
        <v>8847</v>
      </c>
      <c r="C25" s="53">
        <f>'Primary Multi County Races'!C25</f>
        <v>3864</v>
      </c>
      <c r="D25" s="17">
        <f>'Primary Multi County Races'!D25</f>
        <v>0.43675822312648355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</row>
    <row r="26" spans="1:16" ht="15" x14ac:dyDescent="0.2">
      <c r="A26" s="14" t="s">
        <v>22</v>
      </c>
      <c r="B26" s="53">
        <f>'Primary Multi County Races'!B26</f>
        <v>4122</v>
      </c>
      <c r="C26" s="53">
        <f>'Primary Multi County Races'!C26</f>
        <v>333</v>
      </c>
      <c r="D26" s="17">
        <f>'Primary Multi County Races'!D26</f>
        <v>8.0786026200873357E-2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</row>
    <row r="27" spans="1:16" ht="15" x14ac:dyDescent="0.2">
      <c r="A27" s="14" t="s">
        <v>23</v>
      </c>
      <c r="B27" s="53">
        <f>'Primary Multi County Races'!B27</f>
        <v>23835</v>
      </c>
      <c r="C27" s="53">
        <f>'Primary Multi County Races'!C27</f>
        <v>2920</v>
      </c>
      <c r="D27" s="17">
        <f>'Primary Multi County Races'!D27</f>
        <v>0.12250891546045731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</row>
    <row r="28" spans="1:16" ht="15" x14ac:dyDescent="0.2">
      <c r="A28" s="14" t="s">
        <v>24</v>
      </c>
      <c r="B28" s="28">
        <f>'Primary Multi County Races'!B28</f>
        <v>13509</v>
      </c>
      <c r="C28" s="28">
        <f>'Primary Multi County Races'!C28</f>
        <v>4319</v>
      </c>
      <c r="D28" s="33">
        <f>'Primary Multi County Races'!D28</f>
        <v>0.31971278406987935</v>
      </c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16" ht="15" x14ac:dyDescent="0.2">
      <c r="A29" s="14" t="s">
        <v>25</v>
      </c>
      <c r="B29" s="53">
        <v>244391</v>
      </c>
      <c r="C29" s="53">
        <v>18739</v>
      </c>
      <c r="D29" s="17">
        <f>C29/B29</f>
        <v>7.6676309684071839E-2</v>
      </c>
      <c r="E29" s="35"/>
      <c r="F29" s="35"/>
      <c r="G29" s="35"/>
      <c r="H29" s="35"/>
      <c r="I29" s="35"/>
      <c r="J29" s="35"/>
      <c r="K29" s="35"/>
      <c r="L29" s="35"/>
      <c r="M29" s="28">
        <v>1347</v>
      </c>
      <c r="N29" s="28">
        <v>1584</v>
      </c>
      <c r="O29" s="35"/>
      <c r="P29" s="35"/>
    </row>
    <row r="30" spans="1:16" ht="15" x14ac:dyDescent="0.2">
      <c r="A30" s="14" t="s">
        <v>26</v>
      </c>
      <c r="B30" s="53">
        <v>12542</v>
      </c>
      <c r="C30" s="53">
        <v>1343</v>
      </c>
      <c r="D30" s="17">
        <f>C30/B30</f>
        <v>0.10708021049274438</v>
      </c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6" ht="15" x14ac:dyDescent="0.2">
      <c r="A31" s="14" t="s">
        <v>27</v>
      </c>
      <c r="B31" s="53">
        <f>'Primary Multi County Races'!B31</f>
        <v>65545</v>
      </c>
      <c r="C31" s="53">
        <f>'Primary Multi County Races'!C31</f>
        <v>12204</v>
      </c>
      <c r="D31" s="17">
        <f>'Primary Multi County Races'!D31</f>
        <v>0.18619269204363414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</row>
    <row r="32" spans="1:16" ht="15" x14ac:dyDescent="0.2">
      <c r="A32" s="14" t="s">
        <v>28</v>
      </c>
      <c r="B32" s="53">
        <f>'Primary Multi County Races'!B32</f>
        <v>1541</v>
      </c>
      <c r="C32" s="53">
        <f>'Primary Multi County Races'!C32</f>
        <v>464</v>
      </c>
      <c r="D32" s="17">
        <f>'Primary Multi County Races'!D32</f>
        <v>0.30110317975340689</v>
      </c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</row>
    <row r="33" spans="1:16" ht="15" x14ac:dyDescent="0.2">
      <c r="A33" s="14" t="s">
        <v>29</v>
      </c>
      <c r="B33" s="53">
        <f>'Primary Multi County Races'!B33</f>
        <v>93877</v>
      </c>
      <c r="C33" s="53">
        <f>'Primary Multi County Races'!C33</f>
        <v>5980</v>
      </c>
      <c r="D33" s="17">
        <f>'Primary Multi County Races'!D33</f>
        <v>6.3700373893498946E-2</v>
      </c>
      <c r="E33" s="35"/>
      <c r="F33" s="35"/>
      <c r="G33" s="28">
        <v>1060</v>
      </c>
      <c r="H33" s="28">
        <v>779</v>
      </c>
      <c r="I33" s="35"/>
      <c r="J33" s="35"/>
      <c r="K33" s="35"/>
      <c r="L33" s="35"/>
      <c r="M33" s="35"/>
      <c r="N33" s="35"/>
      <c r="O33" s="35"/>
      <c r="P33" s="35"/>
    </row>
    <row r="34" spans="1:16" ht="15.75" x14ac:dyDescent="0.25">
      <c r="A34" s="13" t="s">
        <v>30</v>
      </c>
      <c r="B34" s="57">
        <f>SUM(B5:B33)</f>
        <v>1187764</v>
      </c>
      <c r="C34" s="57">
        <f>SUM(C5:C33)</f>
        <v>148691</v>
      </c>
      <c r="D34" s="58">
        <f>C34/B34</f>
        <v>0.12518564293916973</v>
      </c>
      <c r="E34" s="59">
        <v>1012</v>
      </c>
      <c r="F34" s="59">
        <v>666</v>
      </c>
      <c r="G34" s="59">
        <v>1060</v>
      </c>
      <c r="H34" s="59">
        <v>779</v>
      </c>
      <c r="I34" s="59">
        <v>2984</v>
      </c>
      <c r="J34" s="59">
        <v>2773</v>
      </c>
      <c r="K34" s="59">
        <v>169</v>
      </c>
      <c r="L34" s="59">
        <v>91</v>
      </c>
      <c r="M34" s="59">
        <v>1347</v>
      </c>
      <c r="N34" s="59">
        <v>1584</v>
      </c>
      <c r="O34" s="59">
        <v>2084</v>
      </c>
      <c r="P34" s="59">
        <v>820</v>
      </c>
    </row>
    <row r="35" spans="1:16" ht="15.75" x14ac:dyDescent="0.25">
      <c r="A35" s="13" t="s">
        <v>41</v>
      </c>
      <c r="B35" s="45"/>
      <c r="C35" s="46"/>
      <c r="D35" s="47"/>
      <c r="E35" s="69">
        <f>E34+F34</f>
        <v>1678</v>
      </c>
      <c r="F35" s="71"/>
      <c r="G35" s="69">
        <f>SUM(G34:H34)</f>
        <v>1839</v>
      </c>
      <c r="H35" s="70"/>
      <c r="I35" s="69">
        <f>SUM(I34:J34)</f>
        <v>5757</v>
      </c>
      <c r="J35" s="70"/>
      <c r="K35" s="69">
        <f>SUM(K34:L34)</f>
        <v>260</v>
      </c>
      <c r="L35" s="71"/>
      <c r="M35" s="69">
        <f>SUM(M34:N34)</f>
        <v>2931</v>
      </c>
      <c r="N35" s="70"/>
      <c r="O35" s="69">
        <f>SUM(O34:P34)</f>
        <v>2904</v>
      </c>
      <c r="P35" s="70"/>
    </row>
    <row r="36" spans="1:16" ht="15.75" x14ac:dyDescent="0.25">
      <c r="A36" s="3" t="s">
        <v>31</v>
      </c>
      <c r="B36" s="44"/>
      <c r="C36" s="44"/>
      <c r="D36" s="44"/>
      <c r="E36" s="42">
        <f>E34/E35</f>
        <v>0.60309892729439807</v>
      </c>
      <c r="F36" s="42">
        <f>F34/E35</f>
        <v>0.39690107270560193</v>
      </c>
      <c r="G36" s="43">
        <f>G34/G35</f>
        <v>0.57640021750951609</v>
      </c>
      <c r="H36" s="43">
        <f>H34/G35</f>
        <v>0.42359978249048397</v>
      </c>
      <c r="I36" s="43">
        <f>I34/I35</f>
        <v>0.51832551676220251</v>
      </c>
      <c r="J36" s="43">
        <f>J34/I35</f>
        <v>0.48167448323779749</v>
      </c>
      <c r="K36" s="43">
        <f>169/260</f>
        <v>0.65</v>
      </c>
      <c r="L36" s="43">
        <f>91/260</f>
        <v>0.35</v>
      </c>
      <c r="M36" s="43">
        <f>M34/M35</f>
        <v>0.45957011258955988</v>
      </c>
      <c r="N36" s="43">
        <f>N34/M35</f>
        <v>0.54042988741044007</v>
      </c>
      <c r="O36" s="43">
        <f>O34/O35</f>
        <v>0.71763085399449034</v>
      </c>
      <c r="P36" s="43">
        <f>P34/O35</f>
        <v>0.28236914600550966</v>
      </c>
    </row>
    <row r="40" spans="1:16" x14ac:dyDescent="0.2">
      <c r="F40" s="6"/>
    </row>
  </sheetData>
  <mergeCells count="16">
    <mergeCell ref="I35:J35"/>
    <mergeCell ref="M35:N35"/>
    <mergeCell ref="O35:P35"/>
    <mergeCell ref="K35:L35"/>
    <mergeCell ref="E35:F35"/>
    <mergeCell ref="G35:H35"/>
    <mergeCell ref="Q1:R1"/>
    <mergeCell ref="Q2:R2"/>
    <mergeCell ref="G3:H3"/>
    <mergeCell ref="I3:J3"/>
    <mergeCell ref="K3:L3"/>
    <mergeCell ref="E3:F3"/>
    <mergeCell ref="L1:P1"/>
    <mergeCell ref="L2:P2"/>
    <mergeCell ref="M3:N3"/>
    <mergeCell ref="O3:P3"/>
  </mergeCells>
  <phoneticPr fontId="0" type="noConversion"/>
  <pageMargins left="0.75" right="0.75" top="1" bottom="1" header="0.5" footer="0.5"/>
  <pageSetup paperSize="5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Primary Multi County Races</vt:lpstr>
      <vt:lpstr>Utah Leg Single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mthomas</dc:creator>
  <cp:lastModifiedBy>Derek Brenchley</cp:lastModifiedBy>
  <cp:lastPrinted>2014-07-18T18:20:30Z</cp:lastPrinted>
  <dcterms:created xsi:type="dcterms:W3CDTF">2006-11-16T18:46:58Z</dcterms:created>
  <dcterms:modified xsi:type="dcterms:W3CDTF">2014-07-21T17:25:45Z</dcterms:modified>
</cp:coreProperties>
</file>